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03\new data important\2.ALL DATA\ANTONIA STAR DIAM\0.LAB GROWN\"/>
    </mc:Choice>
  </mc:AlternateContent>
  <xr:revisionPtr revIDLastSave="0" documentId="13_ncr:1_{0D06103F-122D-4463-9F12-23837792E1C8}" xr6:coauthVersionLast="47" xr6:coauthVersionMax="47" xr10:uidLastSave="{00000000-0000-0000-0000-000000000000}"/>
  <bookViews>
    <workbookView xWindow="-108" yWindow="-108" windowWidth="23256" windowHeight="12456" xr2:uid="{AA4169B7-AE62-4A5E-B213-66A93E51EB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M89" i="1"/>
  <c r="J38" i="1"/>
  <c r="J89" i="1" s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89" i="1" l="1"/>
  <c r="K38" i="1"/>
  <c r="K89" i="1" s="1"/>
</calcChain>
</file>

<file path=xl/sharedStrings.xml><?xml version="1.0" encoding="utf-8"?>
<sst xmlns="http://schemas.openxmlformats.org/spreadsheetml/2006/main" count="129" uniqueCount="63">
  <si>
    <t>Sr</t>
  </si>
  <si>
    <t>ROUND</t>
  </si>
  <si>
    <t>Fancy PEAR</t>
  </si>
  <si>
    <t>Fancy MARQUISE</t>
  </si>
  <si>
    <t>Fancy OVAL</t>
  </si>
  <si>
    <t>Fancy RADIANT</t>
  </si>
  <si>
    <t>Fancy ROUND</t>
  </si>
  <si>
    <t>2.20-2.29</t>
  </si>
  <si>
    <t>2.40-2.49</t>
  </si>
  <si>
    <t>2.50-2.59</t>
  </si>
  <si>
    <t>2.60-2.69</t>
  </si>
  <si>
    <t>2.80-2.89</t>
  </si>
  <si>
    <t>2.90-2.99</t>
  </si>
  <si>
    <t>3.00-3.10</t>
  </si>
  <si>
    <t>3.10-3.19</t>
  </si>
  <si>
    <t>3.20-3.29</t>
  </si>
  <si>
    <t>3.30-3.39</t>
  </si>
  <si>
    <t>3.40-3.49</t>
  </si>
  <si>
    <t>3.50-3.59</t>
  </si>
  <si>
    <t>3.70-3.79</t>
  </si>
  <si>
    <t>4.00-4.09</t>
  </si>
  <si>
    <t>4.20-4.29</t>
  </si>
  <si>
    <t>5.00-5.10</t>
  </si>
  <si>
    <t>5.70-5.79</t>
  </si>
  <si>
    <t>6.20-6.80</t>
  </si>
  <si>
    <t>3.70-4.10</t>
  </si>
  <si>
    <t>7.40-8.10</t>
  </si>
  <si>
    <t>4.50-5.00</t>
  </si>
  <si>
    <t>7.90-8.50</t>
  </si>
  <si>
    <t>4.80-5.20</t>
  </si>
  <si>
    <t>8.80-9.09</t>
  </si>
  <si>
    <t>5.40-5.60</t>
  </si>
  <si>
    <t>7.60-7.69</t>
  </si>
  <si>
    <t>3.80-3.89</t>
  </si>
  <si>
    <t>8.20-8.29</t>
  </si>
  <si>
    <t>9.50-9.59</t>
  </si>
  <si>
    <t>4.40-4.49</t>
  </si>
  <si>
    <t>5.60-5.69</t>
  </si>
  <si>
    <t>6.00-7.50</t>
  </si>
  <si>
    <t>4.30-4.80</t>
  </si>
  <si>
    <t>7.00-7.09</t>
  </si>
  <si>
    <t>5.00-5.09</t>
  </si>
  <si>
    <t>8.10-8.20</t>
  </si>
  <si>
    <t>5.60-5.80</t>
  </si>
  <si>
    <t>6.10-6.20</t>
  </si>
  <si>
    <t>6.80-7.10</t>
  </si>
  <si>
    <t>4.85-5.09</t>
  </si>
  <si>
    <t>Description</t>
  </si>
  <si>
    <t>Shape</t>
  </si>
  <si>
    <t>Mm</t>
  </si>
  <si>
    <t>Pcs</t>
  </si>
  <si>
    <t>Carats</t>
  </si>
  <si>
    <t>Per/ct</t>
  </si>
  <si>
    <t>T.Import $</t>
  </si>
  <si>
    <t>Shaman Gems 02/2025-26</t>
  </si>
  <si>
    <t xml:space="preserve">Shaman Gems 02/2025-26 </t>
  </si>
  <si>
    <t>Dated 20 Feb 26</t>
  </si>
  <si>
    <t>Mm2</t>
  </si>
  <si>
    <t>Column6</t>
  </si>
  <si>
    <t>Total</t>
  </si>
  <si>
    <t>T.Carats</t>
  </si>
  <si>
    <t>T.Value</t>
  </si>
  <si>
    <t>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</si>
</sst>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$-1009]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i/>
      <sz val="10"/>
      <color theme="1"/>
      <name val="Cambria"/>
      <family val="1"/>
    </font>
    <font>
      <b/>
      <i/>
      <sz val="10"/>
      <color rgb="FF00B05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9">
    <dxf>
      <fill>
        <patternFill patternType="solid">
          <fgColor indexed="64"/>
          <bgColor theme="8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8" formatCode="[$$-1009]#,##0.00"/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8" formatCode="[$$-1009]#,##0.00"/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numFmt numFmtId="168" formatCode="[$$-1009]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E6CDB7-4D77-4E00-B268-F1FE3F195EEB}" name="Table2" displayName="Table2" ref="A1:M89" totalsRowCount="1" headerRowDxfId="15" dataDxfId="16" totalsRowDxfId="0">
  <autoFilter ref="A1:M88" xr:uid="{FAE6CDB7-4D77-4E00-B268-F1FE3F195EEB}"/>
  <tableColumns count="13">
    <tableColumn id="1" xr3:uid="{493824F1-774C-4BF2-8C55-7DA45CA824C4}" name="Sr" totalsRowLabel="Total" dataDxfId="28" totalsRowDxfId="13"/>
    <tableColumn id="2" xr3:uid="{AD150A22-ABC6-4D29-B703-65E9AA01CE43}" name="Description" dataDxfId="27" totalsRowDxfId="12"/>
    <tableColumn id="3" xr3:uid="{08E4F23B-AD25-478D-BA9C-9199D2A1877F}" name="Shape" dataDxfId="26" totalsRowDxfId="11"/>
    <tableColumn id="4" xr3:uid="{F34636DF-E1C5-49E3-9F77-3560DD197E57}" name="Mm" dataDxfId="25" totalsRowDxfId="10"/>
    <tableColumn id="5" xr3:uid="{B652820E-012E-469B-B074-C1E50668E562}" name="Mm2" dataDxfId="24" totalsRowDxfId="9"/>
    <tableColumn id="6" xr3:uid="{B39362B8-41BE-4404-A88A-02C945B9C705}" name="Pcs" dataDxfId="23" totalsRowDxfId="8"/>
    <tableColumn id="7" xr3:uid="{529D1541-4A04-467E-9107-B5EFBF361197}" name="Carats" totalsRowFunction="sum" dataDxfId="22" totalsRowDxfId="7"/>
    <tableColumn id="8" xr3:uid="{9A7C29BB-4665-4320-9D1E-247D5A0E9B42}" name="Per/ct" dataDxfId="21" totalsRowDxfId="6"/>
    <tableColumn id="9" xr3:uid="{AF46FF90-1F0B-486C-B9E7-A8B163E3FD6D}" name="T.Import $" totalsRowFunction="sum" dataDxfId="20" totalsRowDxfId="5"/>
    <tableColumn id="10" xr3:uid="{5ACD347E-14E2-4814-A618-E66AF6FA2BA6}" name="T.Carats" totalsRowFunction="sum" dataDxfId="19" totalsRowDxfId="4"/>
    <tableColumn id="11" xr3:uid="{99A724D4-037F-4262-9627-2D14C9CFDC52}" name="T.Value" totalsRowFunction="sum" dataDxfId="14" totalsRowDxfId="3"/>
    <tableColumn id="12" xr3:uid="{9C69EE6D-D032-4FC4-8780-7828E27F9D75}" name="Due Date" dataDxfId="18" totalsRowDxfId="2"/>
    <tableColumn id="13" xr3:uid="{4BBB2E3F-A6DE-479D-B68C-C0E8D61D5E13}" name="Column6" totalsRowFunction="count" dataDxfId="17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A6E2-5A00-4E1B-9136-D5B3BB814EAE}">
  <dimension ref="A1:M89"/>
  <sheetViews>
    <sheetView tabSelected="1" workbookViewId="0">
      <pane ySplit="1" topLeftCell="A26" activePane="bottomLeft" state="frozen"/>
      <selection pane="bottomLeft" activeCell="D35" sqref="D35"/>
    </sheetView>
  </sheetViews>
  <sheetFormatPr defaultRowHeight="15" customHeight="1" x14ac:dyDescent="0.3"/>
  <cols>
    <col min="1" max="1" width="6.5546875" style="1" customWidth="1"/>
    <col min="2" max="2" width="25.77734375" style="1" bestFit="1" customWidth="1"/>
    <col min="3" max="3" width="15.21875" style="1" bestFit="1" customWidth="1"/>
    <col min="4" max="5" width="15.21875" style="1" customWidth="1"/>
    <col min="6" max="7" width="8.88671875" style="1"/>
    <col min="8" max="8" width="10.5546875" style="1" bestFit="1" customWidth="1"/>
    <col min="9" max="9" width="12.109375" style="1" customWidth="1"/>
    <col min="10" max="10" width="10.6640625" style="1" customWidth="1"/>
    <col min="11" max="11" width="12" style="1" bestFit="1" customWidth="1"/>
    <col min="12" max="13" width="10.6640625" style="1" customWidth="1"/>
    <col min="14" max="16384" width="8.88671875" style="1"/>
  </cols>
  <sheetData>
    <row r="1" spans="1:13" s="4" customFormat="1" ht="15" customHeight="1" x14ac:dyDescent="0.3">
      <c r="A1" s="4" t="s">
        <v>0</v>
      </c>
      <c r="B1" s="4" t="s">
        <v>47</v>
      </c>
      <c r="C1" s="4" t="s">
        <v>48</v>
      </c>
      <c r="D1" s="4" t="s">
        <v>49</v>
      </c>
      <c r="E1" s="4" t="s">
        <v>57</v>
      </c>
      <c r="F1" s="4" t="s">
        <v>50</v>
      </c>
      <c r="G1" s="4" t="s">
        <v>51</v>
      </c>
      <c r="H1" s="4" t="s">
        <v>52</v>
      </c>
      <c r="I1" s="4" t="s">
        <v>53</v>
      </c>
      <c r="J1" s="4" t="s">
        <v>60</v>
      </c>
      <c r="K1" s="4" t="s">
        <v>61</v>
      </c>
      <c r="L1" s="4" t="s">
        <v>62</v>
      </c>
      <c r="M1" s="4" t="s">
        <v>58</v>
      </c>
    </row>
    <row r="2" spans="1:13" ht="15" customHeight="1" x14ac:dyDescent="0.3">
      <c r="A2" s="1">
        <v>1</v>
      </c>
      <c r="B2" s="1" t="s">
        <v>55</v>
      </c>
      <c r="C2" s="1" t="s">
        <v>1</v>
      </c>
      <c r="D2" s="1" t="s">
        <v>7</v>
      </c>
      <c r="G2" s="1">
        <v>27.78</v>
      </c>
      <c r="H2" s="2">
        <v>39.796151701059671</v>
      </c>
      <c r="I2" s="3">
        <f>H2*G2</f>
        <v>1105.5370942554378</v>
      </c>
      <c r="K2" s="3"/>
    </row>
    <row r="3" spans="1:13" ht="15" customHeight="1" x14ac:dyDescent="0.3">
      <c r="A3" s="1">
        <v>2</v>
      </c>
      <c r="B3" s="1" t="s">
        <v>54</v>
      </c>
      <c r="C3" s="1" t="s">
        <v>1</v>
      </c>
      <c r="D3" s="1" t="s">
        <v>8</v>
      </c>
      <c r="G3" s="1">
        <v>21.38</v>
      </c>
      <c r="H3" s="2">
        <v>37.645008365867263</v>
      </c>
      <c r="I3" s="3">
        <f t="shared" ref="I3:I35" si="0">H3*G3</f>
        <v>804.85027886224202</v>
      </c>
      <c r="K3" s="3"/>
    </row>
    <row r="4" spans="1:13" ht="15" customHeight="1" x14ac:dyDescent="0.3">
      <c r="A4" s="1">
        <v>3</v>
      </c>
      <c r="B4" s="1" t="s">
        <v>54</v>
      </c>
      <c r="C4" s="1" t="s">
        <v>1</v>
      </c>
      <c r="D4" s="1" t="s">
        <v>9</v>
      </c>
      <c r="G4" s="1">
        <v>26.94</v>
      </c>
      <c r="H4" s="2">
        <v>32.267150027886224</v>
      </c>
      <c r="I4" s="3">
        <f t="shared" si="0"/>
        <v>869.27702175125489</v>
      </c>
      <c r="K4" s="3"/>
    </row>
    <row r="5" spans="1:13" ht="15" customHeight="1" x14ac:dyDescent="0.3">
      <c r="A5" s="1">
        <v>4</v>
      </c>
      <c r="B5" s="1" t="s">
        <v>54</v>
      </c>
      <c r="C5" s="1" t="s">
        <v>1</v>
      </c>
      <c r="D5" s="1" t="s">
        <v>10</v>
      </c>
      <c r="G5" s="1">
        <v>19.190000000000001</v>
      </c>
      <c r="H5" s="2">
        <v>32.267150027886224</v>
      </c>
      <c r="I5" s="3">
        <f t="shared" si="0"/>
        <v>619.20660903513669</v>
      </c>
      <c r="K5" s="3"/>
    </row>
    <row r="6" spans="1:13" ht="15" customHeight="1" x14ac:dyDescent="0.3">
      <c r="A6" s="1">
        <v>5</v>
      </c>
      <c r="B6" s="1" t="s">
        <v>54</v>
      </c>
      <c r="C6" s="1" t="s">
        <v>1</v>
      </c>
      <c r="D6" s="1" t="s">
        <v>11</v>
      </c>
      <c r="G6" s="1">
        <v>32.869999999999997</v>
      </c>
      <c r="H6" s="2">
        <v>32.267150027886224</v>
      </c>
      <c r="I6" s="3">
        <f t="shared" si="0"/>
        <v>1060.6212214166201</v>
      </c>
      <c r="K6" s="3"/>
    </row>
    <row r="7" spans="1:13" ht="15" customHeight="1" x14ac:dyDescent="0.3">
      <c r="A7" s="1">
        <v>6</v>
      </c>
      <c r="B7" s="1" t="s">
        <v>54</v>
      </c>
      <c r="C7" s="1" t="s">
        <v>1</v>
      </c>
      <c r="D7" s="1" t="s">
        <v>12</v>
      </c>
      <c r="F7" s="1">
        <v>300</v>
      </c>
      <c r="G7" s="1">
        <v>29.5</v>
      </c>
      <c r="H7" s="2">
        <v>37.645008365867263</v>
      </c>
      <c r="I7" s="3">
        <f t="shared" si="0"/>
        <v>1110.5277467930841</v>
      </c>
      <c r="K7" s="3"/>
    </row>
    <row r="8" spans="1:13" ht="15" customHeight="1" x14ac:dyDescent="0.3">
      <c r="A8" s="1">
        <v>7</v>
      </c>
      <c r="B8" s="1" t="s">
        <v>54</v>
      </c>
      <c r="C8" s="1" t="s">
        <v>1</v>
      </c>
      <c r="D8" s="1" t="s">
        <v>13</v>
      </c>
      <c r="F8" s="1">
        <v>302</v>
      </c>
      <c r="G8" s="1">
        <v>33.56</v>
      </c>
      <c r="H8" s="2">
        <v>40.871723368655886</v>
      </c>
      <c r="I8" s="3">
        <f t="shared" si="0"/>
        <v>1371.6550362520916</v>
      </c>
      <c r="K8" s="3"/>
    </row>
    <row r="9" spans="1:13" ht="15" customHeight="1" x14ac:dyDescent="0.3">
      <c r="A9" s="1">
        <v>8</v>
      </c>
      <c r="B9" s="1" t="s">
        <v>54</v>
      </c>
      <c r="C9" s="1" t="s">
        <v>1</v>
      </c>
      <c r="D9" s="1" t="s">
        <v>14</v>
      </c>
      <c r="F9" s="1">
        <v>200</v>
      </c>
      <c r="G9" s="1">
        <v>24.75</v>
      </c>
      <c r="H9" s="2">
        <v>37.645008365867263</v>
      </c>
      <c r="I9" s="3">
        <f t="shared" si="0"/>
        <v>931.71395705521479</v>
      </c>
      <c r="K9" s="3"/>
    </row>
    <row r="10" spans="1:13" ht="15" customHeight="1" x14ac:dyDescent="0.3">
      <c r="A10" s="1">
        <v>9</v>
      </c>
      <c r="B10" s="1" t="s">
        <v>54</v>
      </c>
      <c r="C10" s="1" t="s">
        <v>1</v>
      </c>
      <c r="D10" s="1" t="s">
        <v>15</v>
      </c>
      <c r="F10" s="1">
        <v>150</v>
      </c>
      <c r="G10" s="1">
        <v>20.16</v>
      </c>
      <c r="H10" s="2">
        <v>37.645008365867263</v>
      </c>
      <c r="I10" s="3">
        <f t="shared" si="0"/>
        <v>758.92336865588402</v>
      </c>
      <c r="K10" s="3"/>
    </row>
    <row r="11" spans="1:13" ht="15" customHeight="1" x14ac:dyDescent="0.3">
      <c r="A11" s="1">
        <v>10</v>
      </c>
      <c r="B11" s="1" t="s">
        <v>54</v>
      </c>
      <c r="C11" s="1" t="s">
        <v>1</v>
      </c>
      <c r="D11" s="1" t="s">
        <v>16</v>
      </c>
      <c r="F11" s="1">
        <v>181</v>
      </c>
      <c r="G11" s="1">
        <v>28.14</v>
      </c>
      <c r="H11" s="2">
        <v>43.022866703848294</v>
      </c>
      <c r="I11" s="3">
        <f t="shared" si="0"/>
        <v>1210.6634690462911</v>
      </c>
      <c r="K11" s="3"/>
    </row>
    <row r="12" spans="1:13" ht="15" customHeight="1" x14ac:dyDescent="0.3">
      <c r="A12" s="1">
        <v>11</v>
      </c>
      <c r="B12" s="1" t="s">
        <v>54</v>
      </c>
      <c r="C12" s="1" t="s">
        <v>1</v>
      </c>
      <c r="D12" s="1" t="s">
        <v>17</v>
      </c>
      <c r="F12" s="1">
        <v>77</v>
      </c>
      <c r="G12" s="1">
        <v>12.89</v>
      </c>
      <c r="H12" s="2">
        <v>43.022866703848294</v>
      </c>
      <c r="I12" s="3">
        <f t="shared" si="0"/>
        <v>554.56475181260453</v>
      </c>
      <c r="K12" s="3"/>
    </row>
    <row r="13" spans="1:13" ht="15" customHeight="1" x14ac:dyDescent="0.3">
      <c r="A13" s="1">
        <v>12</v>
      </c>
      <c r="B13" s="1" t="s">
        <v>54</v>
      </c>
      <c r="C13" s="1" t="s">
        <v>1</v>
      </c>
      <c r="D13" s="1" t="s">
        <v>18</v>
      </c>
      <c r="F13" s="1">
        <v>142</v>
      </c>
      <c r="G13" s="1">
        <v>25.77</v>
      </c>
      <c r="H13" s="2">
        <v>45.174010039040709</v>
      </c>
      <c r="I13" s="3">
        <f t="shared" si="0"/>
        <v>1164.134238706079</v>
      </c>
      <c r="K13" s="3"/>
    </row>
    <row r="14" spans="1:13" ht="15" customHeight="1" x14ac:dyDescent="0.3">
      <c r="A14" s="1">
        <v>13</v>
      </c>
      <c r="B14" s="1" t="s">
        <v>54</v>
      </c>
      <c r="C14" s="1" t="s">
        <v>1</v>
      </c>
      <c r="D14" s="1" t="s">
        <v>19</v>
      </c>
      <c r="F14" s="1">
        <v>150</v>
      </c>
      <c r="G14" s="1">
        <v>31.04</v>
      </c>
      <c r="H14" s="2">
        <v>50.551868377021755</v>
      </c>
      <c r="I14" s="3">
        <f t="shared" si="0"/>
        <v>1569.1299944227553</v>
      </c>
      <c r="K14" s="3"/>
    </row>
    <row r="15" spans="1:13" ht="15" customHeight="1" x14ac:dyDescent="0.3">
      <c r="A15" s="1">
        <v>14</v>
      </c>
      <c r="B15" s="1" t="s">
        <v>54</v>
      </c>
      <c r="C15" s="1" t="s">
        <v>1</v>
      </c>
      <c r="D15" s="1" t="s">
        <v>20</v>
      </c>
      <c r="F15" s="1">
        <v>302</v>
      </c>
      <c r="G15" s="1">
        <v>77.569999999999993</v>
      </c>
      <c r="H15" s="2">
        <v>58.080870050195195</v>
      </c>
      <c r="I15" s="3">
        <f t="shared" si="0"/>
        <v>4505.3330897936412</v>
      </c>
      <c r="K15" s="3"/>
    </row>
    <row r="16" spans="1:13" ht="15" customHeight="1" x14ac:dyDescent="0.3">
      <c r="A16" s="1">
        <v>15</v>
      </c>
      <c r="B16" s="1" t="s">
        <v>54</v>
      </c>
      <c r="C16" s="1" t="s">
        <v>1</v>
      </c>
      <c r="D16" s="1" t="s">
        <v>21</v>
      </c>
      <c r="F16" s="1">
        <v>100</v>
      </c>
      <c r="G16" s="1">
        <v>30.57</v>
      </c>
      <c r="H16" s="2">
        <v>53.778583379810371</v>
      </c>
      <c r="I16" s="3">
        <f t="shared" si="0"/>
        <v>1644.0112939208032</v>
      </c>
      <c r="K16" s="3"/>
    </row>
    <row r="17" spans="1:11" ht="15" customHeight="1" x14ac:dyDescent="0.3">
      <c r="A17" s="1">
        <v>16</v>
      </c>
      <c r="B17" s="1" t="s">
        <v>54</v>
      </c>
      <c r="C17" s="1" t="s">
        <v>1</v>
      </c>
      <c r="D17" s="1" t="s">
        <v>22</v>
      </c>
      <c r="F17" s="1">
        <v>70</v>
      </c>
      <c r="G17" s="1">
        <v>35.47</v>
      </c>
      <c r="H17" s="2">
        <v>60.232013385387617</v>
      </c>
      <c r="I17" s="3">
        <f t="shared" si="0"/>
        <v>2136.4295147796988</v>
      </c>
      <c r="K17" s="3"/>
    </row>
    <row r="18" spans="1:11" ht="15" customHeight="1" x14ac:dyDescent="0.3">
      <c r="A18" s="1">
        <v>17</v>
      </c>
      <c r="B18" s="1" t="s">
        <v>54</v>
      </c>
      <c r="C18" s="1" t="s">
        <v>1</v>
      </c>
      <c r="D18" s="1" t="s">
        <v>23</v>
      </c>
      <c r="F18" s="1">
        <v>35</v>
      </c>
      <c r="G18" s="1">
        <v>26.09</v>
      </c>
      <c r="H18" s="2">
        <v>57.005298382598987</v>
      </c>
      <c r="I18" s="3">
        <f t="shared" si="0"/>
        <v>1487.2682348020076</v>
      </c>
      <c r="K18" s="3"/>
    </row>
    <row r="19" spans="1:11" ht="15" customHeight="1" x14ac:dyDescent="0.3">
      <c r="A19" s="1">
        <v>18</v>
      </c>
      <c r="B19" s="1" t="s">
        <v>54</v>
      </c>
      <c r="C19" s="1" t="s">
        <v>2</v>
      </c>
      <c r="D19" s="1" t="s">
        <v>24</v>
      </c>
      <c r="E19" s="1" t="s">
        <v>25</v>
      </c>
      <c r="F19" s="1">
        <v>59</v>
      </c>
      <c r="G19" s="1">
        <v>21.44</v>
      </c>
      <c r="H19" s="2">
        <v>68.716193840379731</v>
      </c>
      <c r="I19" s="3">
        <f t="shared" si="0"/>
        <v>1473.2751959377415</v>
      </c>
      <c r="K19" s="3"/>
    </row>
    <row r="20" spans="1:11" ht="15" customHeight="1" x14ac:dyDescent="0.3">
      <c r="A20" s="1">
        <v>19</v>
      </c>
      <c r="B20" s="1" t="s">
        <v>54</v>
      </c>
      <c r="C20" s="1" t="s">
        <v>2</v>
      </c>
      <c r="D20" s="1" t="s">
        <v>26</v>
      </c>
      <c r="E20" s="1" t="s">
        <v>27</v>
      </c>
      <c r="F20" s="1">
        <v>54</v>
      </c>
      <c r="G20" s="1">
        <v>32.25</v>
      </c>
      <c r="H20" s="2">
        <v>68.716193840379731</v>
      </c>
      <c r="I20" s="3">
        <f t="shared" si="0"/>
        <v>2216.0972513522465</v>
      </c>
      <c r="K20" s="3"/>
    </row>
    <row r="21" spans="1:11" ht="15" customHeight="1" x14ac:dyDescent="0.3">
      <c r="A21" s="1">
        <v>20</v>
      </c>
      <c r="B21" s="1" t="s">
        <v>54</v>
      </c>
      <c r="C21" s="1" t="s">
        <v>2</v>
      </c>
      <c r="D21" s="1" t="s">
        <v>28</v>
      </c>
      <c r="E21" s="1" t="s">
        <v>29</v>
      </c>
      <c r="F21" s="1">
        <v>44</v>
      </c>
      <c r="G21" s="1">
        <v>33.46</v>
      </c>
      <c r="H21" s="2">
        <v>68.716193840379731</v>
      </c>
      <c r="I21" s="3">
        <f t="shared" si="0"/>
        <v>2299.243845899106</v>
      </c>
      <c r="K21" s="3"/>
    </row>
    <row r="22" spans="1:11" ht="15" customHeight="1" x14ac:dyDescent="0.3">
      <c r="A22" s="1">
        <v>21</v>
      </c>
      <c r="B22" s="1" t="s">
        <v>54</v>
      </c>
      <c r="C22" s="1" t="s">
        <v>2</v>
      </c>
      <c r="D22" s="1" t="s">
        <v>30</v>
      </c>
      <c r="E22" s="1" t="s">
        <v>31</v>
      </c>
      <c r="F22" s="1">
        <v>28</v>
      </c>
      <c r="G22" s="1">
        <v>29.37</v>
      </c>
      <c r="H22" s="2">
        <v>76.16734738933657</v>
      </c>
      <c r="I22" s="3">
        <f t="shared" si="0"/>
        <v>2237.0349928248152</v>
      </c>
      <c r="K22" s="3"/>
    </row>
    <row r="23" spans="1:11" ht="15" customHeight="1" x14ac:dyDescent="0.3">
      <c r="A23" s="1">
        <v>22</v>
      </c>
      <c r="B23" s="1" t="s">
        <v>54</v>
      </c>
      <c r="C23" s="1" t="s">
        <v>3</v>
      </c>
      <c r="D23" s="1" t="s">
        <v>32</v>
      </c>
      <c r="E23" s="1" t="s">
        <v>33</v>
      </c>
      <c r="F23" s="1">
        <v>24</v>
      </c>
      <c r="G23" s="1">
        <v>9.7100000000000009</v>
      </c>
      <c r="H23" s="2">
        <v>75.284247709460203</v>
      </c>
      <c r="I23" s="3">
        <f t="shared" si="0"/>
        <v>731.01004525885867</v>
      </c>
      <c r="K23" s="3"/>
    </row>
    <row r="24" spans="1:11" ht="15" customHeight="1" x14ac:dyDescent="0.3">
      <c r="A24" s="1">
        <v>23</v>
      </c>
      <c r="B24" s="1" t="s">
        <v>54</v>
      </c>
      <c r="C24" s="1" t="s">
        <v>3</v>
      </c>
      <c r="D24" s="1" t="s">
        <v>34</v>
      </c>
      <c r="E24" s="1" t="s">
        <v>21</v>
      </c>
      <c r="F24" s="1">
        <v>23</v>
      </c>
      <c r="G24" s="1">
        <v>12.11</v>
      </c>
      <c r="H24" s="2">
        <v>82.79059498840931</v>
      </c>
      <c r="I24" s="3">
        <f t="shared" si="0"/>
        <v>1002.5941053096367</v>
      </c>
      <c r="K24" s="3"/>
    </row>
    <row r="25" spans="1:11" ht="15" customHeight="1" x14ac:dyDescent="0.3">
      <c r="A25" s="1">
        <v>24</v>
      </c>
      <c r="B25" s="1" t="s">
        <v>54</v>
      </c>
      <c r="C25" s="1" t="s">
        <v>3</v>
      </c>
      <c r="D25" s="1" t="s">
        <v>35</v>
      </c>
      <c r="E25" s="1" t="s">
        <v>36</v>
      </c>
      <c r="F25" s="1">
        <v>20</v>
      </c>
      <c r="G25" s="1">
        <v>14.91</v>
      </c>
      <c r="H25" s="2">
        <v>82.79059498840931</v>
      </c>
      <c r="I25" s="3">
        <f t="shared" si="0"/>
        <v>1234.4077712771827</v>
      </c>
      <c r="K25" s="3"/>
    </row>
    <row r="26" spans="1:11" ht="15" customHeight="1" x14ac:dyDescent="0.3">
      <c r="A26" s="1">
        <v>25</v>
      </c>
      <c r="B26" s="1" t="s">
        <v>54</v>
      </c>
      <c r="C26" s="1" t="s">
        <v>4</v>
      </c>
      <c r="D26" s="1" t="s">
        <v>37</v>
      </c>
      <c r="E26" s="1" t="s">
        <v>20</v>
      </c>
      <c r="F26" s="1">
        <v>33</v>
      </c>
      <c r="G26" s="1">
        <v>11.86</v>
      </c>
      <c r="H26" s="2">
        <v>70.647974390109283</v>
      </c>
      <c r="I26" s="3">
        <f t="shared" si="0"/>
        <v>837.88497626669607</v>
      </c>
      <c r="K26" s="3"/>
    </row>
    <row r="27" spans="1:11" ht="15" customHeight="1" x14ac:dyDescent="0.3">
      <c r="A27" s="1">
        <v>26</v>
      </c>
      <c r="B27" s="1" t="s">
        <v>54</v>
      </c>
      <c r="C27" s="1" t="s">
        <v>4</v>
      </c>
      <c r="D27" s="1" t="s">
        <v>38</v>
      </c>
      <c r="E27" s="1" t="s">
        <v>39</v>
      </c>
      <c r="F27" s="1">
        <v>39</v>
      </c>
      <c r="G27" s="1">
        <v>21.61</v>
      </c>
      <c r="H27" s="2">
        <v>68.716193840379731</v>
      </c>
      <c r="I27" s="3">
        <f t="shared" si="0"/>
        <v>1484.9569488906059</v>
      </c>
      <c r="K27" s="3"/>
    </row>
    <row r="28" spans="1:11" ht="15" customHeight="1" x14ac:dyDescent="0.3">
      <c r="A28" s="1">
        <v>27</v>
      </c>
      <c r="B28" s="1" t="s">
        <v>54</v>
      </c>
      <c r="C28" s="1" t="s">
        <v>4</v>
      </c>
      <c r="D28" s="1" t="s">
        <v>40</v>
      </c>
      <c r="E28" s="1" t="s">
        <v>41</v>
      </c>
      <c r="F28" s="1">
        <v>53</v>
      </c>
      <c r="G28" s="1">
        <v>39.24</v>
      </c>
      <c r="H28" s="2">
        <v>71.751848989954738</v>
      </c>
      <c r="I28" s="3">
        <f t="shared" si="0"/>
        <v>2815.5425543658239</v>
      </c>
      <c r="K28" s="3"/>
    </row>
    <row r="29" spans="1:11" ht="15" customHeight="1" x14ac:dyDescent="0.3">
      <c r="A29" s="1">
        <v>28</v>
      </c>
      <c r="B29" s="1" t="s">
        <v>54</v>
      </c>
      <c r="C29" s="1" t="s">
        <v>4</v>
      </c>
      <c r="D29" s="1" t="s">
        <v>42</v>
      </c>
      <c r="E29" s="1" t="s">
        <v>43</v>
      </c>
      <c r="F29" s="1">
        <v>26</v>
      </c>
      <c r="G29" s="1">
        <v>27.54</v>
      </c>
      <c r="H29" s="2">
        <v>76.16734738933657</v>
      </c>
      <c r="I29" s="3">
        <f t="shared" si="0"/>
        <v>2097.6487471023293</v>
      </c>
      <c r="K29" s="3"/>
    </row>
    <row r="30" spans="1:11" ht="15" customHeight="1" x14ac:dyDescent="0.3">
      <c r="A30" s="1">
        <v>29</v>
      </c>
      <c r="B30" s="1" t="s">
        <v>54</v>
      </c>
      <c r="C30" s="1" t="s">
        <v>5</v>
      </c>
      <c r="D30" s="1" t="s">
        <v>44</v>
      </c>
      <c r="E30" s="1" t="s">
        <v>36</v>
      </c>
      <c r="F30" s="1">
        <v>82</v>
      </c>
      <c r="G30" s="1">
        <v>59.01</v>
      </c>
      <c r="H30" s="2">
        <v>69.544099790263829</v>
      </c>
      <c r="I30" s="3">
        <f t="shared" si="0"/>
        <v>4103.7973286234683</v>
      </c>
      <c r="K30" s="3"/>
    </row>
    <row r="31" spans="1:11" ht="15" customHeight="1" x14ac:dyDescent="0.3">
      <c r="A31" s="1">
        <v>30</v>
      </c>
      <c r="B31" s="1" t="s">
        <v>54</v>
      </c>
      <c r="C31" s="1" t="s">
        <v>5</v>
      </c>
      <c r="D31" s="1" t="s">
        <v>45</v>
      </c>
      <c r="E31" s="1" t="s">
        <v>46</v>
      </c>
      <c r="F31" s="1">
        <v>36</v>
      </c>
      <c r="G31" s="1">
        <v>37.21</v>
      </c>
      <c r="H31" s="2">
        <v>72.855723589800192</v>
      </c>
      <c r="I31" s="3">
        <f t="shared" si="0"/>
        <v>2710.9614747764654</v>
      </c>
      <c r="K31" s="3"/>
    </row>
    <row r="32" spans="1:11" ht="15" customHeight="1" x14ac:dyDescent="0.3">
      <c r="A32" s="1">
        <v>31</v>
      </c>
      <c r="B32" s="1" t="s">
        <v>54</v>
      </c>
      <c r="C32" s="1" t="s">
        <v>6</v>
      </c>
      <c r="F32" s="1">
        <v>1</v>
      </c>
      <c r="G32" s="1">
        <v>10.07</v>
      </c>
      <c r="H32" s="2">
        <v>207</v>
      </c>
      <c r="I32" s="3">
        <f t="shared" si="0"/>
        <v>2084.4900000000002</v>
      </c>
      <c r="K32" s="3"/>
    </row>
    <row r="33" spans="1:13" ht="15" customHeight="1" x14ac:dyDescent="0.3">
      <c r="A33" s="1">
        <v>32</v>
      </c>
      <c r="B33" s="1" t="s">
        <v>54</v>
      </c>
      <c r="C33" s="1" t="s">
        <v>1</v>
      </c>
      <c r="F33" s="1">
        <v>1</v>
      </c>
      <c r="G33" s="1">
        <v>5.61</v>
      </c>
      <c r="H33" s="2">
        <v>100</v>
      </c>
      <c r="I33" s="3">
        <f t="shared" si="0"/>
        <v>561</v>
      </c>
      <c r="K33" s="3"/>
    </row>
    <row r="34" spans="1:13" ht="15" customHeight="1" x14ac:dyDescent="0.3">
      <c r="A34" s="1">
        <v>33</v>
      </c>
      <c r="B34" s="1" t="s">
        <v>54</v>
      </c>
      <c r="C34" s="1" t="s">
        <v>1</v>
      </c>
      <c r="F34" s="1">
        <v>1</v>
      </c>
      <c r="G34" s="1">
        <v>5.61</v>
      </c>
      <c r="H34" s="2">
        <v>100</v>
      </c>
      <c r="I34" s="3">
        <f t="shared" si="0"/>
        <v>561</v>
      </c>
      <c r="K34" s="3"/>
    </row>
    <row r="35" spans="1:13" ht="15" customHeight="1" x14ac:dyDescent="0.3">
      <c r="A35" s="1">
        <v>34</v>
      </c>
      <c r="B35" s="1" t="s">
        <v>54</v>
      </c>
      <c r="C35" s="1" t="s">
        <v>2</v>
      </c>
      <c r="F35" s="1">
        <v>1</v>
      </c>
      <c r="G35" s="1">
        <v>5.01</v>
      </c>
      <c r="H35" s="2">
        <v>100</v>
      </c>
      <c r="I35" s="3">
        <f t="shared" si="0"/>
        <v>501</v>
      </c>
      <c r="K35" s="3"/>
    </row>
    <row r="36" spans="1:13" ht="15" customHeight="1" x14ac:dyDescent="0.3">
      <c r="A36" s="1">
        <v>35</v>
      </c>
      <c r="B36" s="1" t="s">
        <v>54</v>
      </c>
      <c r="I36" s="3">
        <v>1037</v>
      </c>
      <c r="K36" s="3"/>
    </row>
    <row r="37" spans="1:13" ht="15" customHeight="1" x14ac:dyDescent="0.3">
      <c r="A37" s="1">
        <v>36</v>
      </c>
      <c r="B37" s="1" t="s">
        <v>54</v>
      </c>
      <c r="I37" s="3">
        <v>298</v>
      </c>
      <c r="K37" s="3"/>
    </row>
    <row r="38" spans="1:13" s="7" customFormat="1" ht="15" customHeight="1" thickBot="1" x14ac:dyDescent="0.35">
      <c r="A38" s="8">
        <v>37</v>
      </c>
      <c r="B38" s="8" t="s">
        <v>54</v>
      </c>
      <c r="C38" s="8" t="s">
        <v>56</v>
      </c>
      <c r="D38" s="8"/>
      <c r="E38" s="8"/>
      <c r="F38" s="8"/>
      <c r="G38" s="8"/>
      <c r="H38" s="8"/>
      <c r="I38" s="8"/>
      <c r="J38" s="8">
        <f>SUM(G2:G35)</f>
        <v>879.69</v>
      </c>
      <c r="K38" s="9">
        <f>SUM(I2:I37)</f>
        <v>53190.792159245822</v>
      </c>
      <c r="L38" s="8"/>
      <c r="M38" s="8"/>
    </row>
    <row r="39" spans="1:13" ht="15" customHeight="1" thickTop="1" x14ac:dyDescent="0.3">
      <c r="I39" s="3"/>
      <c r="K39" s="3"/>
    </row>
    <row r="40" spans="1:13" ht="15" customHeight="1" x14ac:dyDescent="0.3">
      <c r="I40" s="3"/>
      <c r="K40" s="3"/>
    </row>
    <row r="41" spans="1:13" ht="15" customHeight="1" x14ac:dyDescent="0.3">
      <c r="I41" s="3"/>
      <c r="K41" s="3"/>
    </row>
    <row r="42" spans="1:13" ht="15" customHeight="1" x14ac:dyDescent="0.3">
      <c r="I42" s="3"/>
      <c r="K42" s="3"/>
    </row>
    <row r="43" spans="1:13" ht="15" customHeight="1" x14ac:dyDescent="0.3">
      <c r="I43" s="3"/>
      <c r="K43" s="3"/>
    </row>
    <row r="44" spans="1:13" ht="15" customHeight="1" x14ac:dyDescent="0.3">
      <c r="I44" s="3"/>
      <c r="K44" s="3"/>
    </row>
    <row r="45" spans="1:13" ht="15" customHeight="1" x14ac:dyDescent="0.3">
      <c r="I45" s="3"/>
      <c r="K45" s="3"/>
    </row>
    <row r="46" spans="1:13" ht="15" customHeight="1" x14ac:dyDescent="0.3">
      <c r="I46" s="3"/>
      <c r="K46" s="3"/>
    </row>
    <row r="47" spans="1:13" ht="15" customHeight="1" x14ac:dyDescent="0.3">
      <c r="I47" s="3"/>
      <c r="K47" s="3"/>
    </row>
    <row r="48" spans="1:13" ht="15" customHeight="1" x14ac:dyDescent="0.3">
      <c r="I48" s="3"/>
      <c r="K48" s="3"/>
    </row>
    <row r="49" spans="9:11" ht="15" customHeight="1" x14ac:dyDescent="0.3">
      <c r="I49" s="3"/>
      <c r="K49" s="3"/>
    </row>
    <row r="50" spans="9:11" ht="15" customHeight="1" x14ac:dyDescent="0.3">
      <c r="I50" s="3"/>
      <c r="K50" s="3"/>
    </row>
    <row r="51" spans="9:11" ht="15" customHeight="1" x14ac:dyDescent="0.3">
      <c r="I51" s="3"/>
      <c r="K51" s="3"/>
    </row>
    <row r="52" spans="9:11" ht="15" customHeight="1" x14ac:dyDescent="0.3">
      <c r="I52" s="3"/>
      <c r="K52" s="3"/>
    </row>
    <row r="53" spans="9:11" ht="15" customHeight="1" x14ac:dyDescent="0.3">
      <c r="I53" s="3"/>
      <c r="K53" s="3"/>
    </row>
    <row r="54" spans="9:11" ht="15" customHeight="1" x14ac:dyDescent="0.3">
      <c r="I54" s="3"/>
      <c r="K54" s="3"/>
    </row>
    <row r="55" spans="9:11" ht="15" customHeight="1" x14ac:dyDescent="0.3">
      <c r="I55" s="3"/>
      <c r="K55" s="3"/>
    </row>
    <row r="56" spans="9:11" ht="15" customHeight="1" x14ac:dyDescent="0.3">
      <c r="I56" s="3"/>
      <c r="K56" s="3"/>
    </row>
    <row r="57" spans="9:11" ht="15" customHeight="1" x14ac:dyDescent="0.3">
      <c r="I57" s="3"/>
      <c r="K57" s="3"/>
    </row>
    <row r="58" spans="9:11" ht="15" customHeight="1" x14ac:dyDescent="0.3">
      <c r="I58" s="3"/>
      <c r="K58" s="3"/>
    </row>
    <row r="59" spans="9:11" ht="15" customHeight="1" x14ac:dyDescent="0.3">
      <c r="I59" s="3"/>
      <c r="K59" s="3"/>
    </row>
    <row r="60" spans="9:11" ht="15" customHeight="1" x14ac:dyDescent="0.3">
      <c r="I60" s="3"/>
      <c r="K60" s="3"/>
    </row>
    <row r="61" spans="9:11" ht="15" customHeight="1" x14ac:dyDescent="0.3">
      <c r="I61" s="3"/>
      <c r="K61" s="3"/>
    </row>
    <row r="62" spans="9:11" ht="15" customHeight="1" x14ac:dyDescent="0.3">
      <c r="I62" s="3"/>
      <c r="K62" s="3"/>
    </row>
    <row r="63" spans="9:11" ht="15" customHeight="1" x14ac:dyDescent="0.3">
      <c r="I63" s="3"/>
      <c r="K63" s="3"/>
    </row>
    <row r="64" spans="9:11" ht="15" customHeight="1" x14ac:dyDescent="0.3">
      <c r="I64" s="3"/>
      <c r="K64" s="3"/>
    </row>
    <row r="65" spans="9:11" ht="15" customHeight="1" x14ac:dyDescent="0.3">
      <c r="I65" s="3"/>
      <c r="K65" s="3"/>
    </row>
    <row r="66" spans="9:11" ht="15" customHeight="1" x14ac:dyDescent="0.3">
      <c r="I66" s="3"/>
      <c r="K66" s="3"/>
    </row>
    <row r="67" spans="9:11" ht="15" customHeight="1" x14ac:dyDescent="0.3">
      <c r="I67" s="3"/>
      <c r="K67" s="3"/>
    </row>
    <row r="68" spans="9:11" ht="15" customHeight="1" x14ac:dyDescent="0.3">
      <c r="I68" s="3"/>
      <c r="K68" s="3"/>
    </row>
    <row r="69" spans="9:11" ht="15" customHeight="1" x14ac:dyDescent="0.3">
      <c r="I69" s="3"/>
      <c r="K69" s="3"/>
    </row>
    <row r="70" spans="9:11" ht="15" customHeight="1" x14ac:dyDescent="0.3">
      <c r="I70" s="3"/>
      <c r="K70" s="3"/>
    </row>
    <row r="71" spans="9:11" ht="15" customHeight="1" x14ac:dyDescent="0.3">
      <c r="I71" s="3"/>
      <c r="K71" s="3"/>
    </row>
    <row r="72" spans="9:11" ht="15" customHeight="1" x14ac:dyDescent="0.3">
      <c r="I72" s="3"/>
      <c r="K72" s="3"/>
    </row>
    <row r="73" spans="9:11" ht="15" customHeight="1" x14ac:dyDescent="0.3">
      <c r="I73" s="3"/>
      <c r="K73" s="3"/>
    </row>
    <row r="74" spans="9:11" ht="15" customHeight="1" x14ac:dyDescent="0.3">
      <c r="I74" s="3"/>
      <c r="K74" s="3"/>
    </row>
    <row r="75" spans="9:11" ht="15" customHeight="1" x14ac:dyDescent="0.3">
      <c r="I75" s="3"/>
      <c r="K75" s="3"/>
    </row>
    <row r="76" spans="9:11" ht="15" customHeight="1" x14ac:dyDescent="0.3">
      <c r="I76" s="3"/>
      <c r="K76" s="3"/>
    </row>
    <row r="77" spans="9:11" ht="15" customHeight="1" x14ac:dyDescent="0.3">
      <c r="I77" s="3"/>
      <c r="K77" s="3"/>
    </row>
    <row r="78" spans="9:11" ht="15" customHeight="1" x14ac:dyDescent="0.3">
      <c r="I78" s="3"/>
      <c r="K78" s="3"/>
    </row>
    <row r="79" spans="9:11" ht="15" customHeight="1" x14ac:dyDescent="0.3">
      <c r="I79" s="3"/>
      <c r="K79" s="3"/>
    </row>
    <row r="80" spans="9:11" ht="15" customHeight="1" x14ac:dyDescent="0.3">
      <c r="I80" s="3"/>
      <c r="K80" s="3"/>
    </row>
    <row r="81" spans="1:13" ht="15" customHeight="1" x14ac:dyDescent="0.3">
      <c r="I81" s="3"/>
      <c r="K81" s="3"/>
    </row>
    <row r="82" spans="1:13" ht="15" customHeight="1" x14ac:dyDescent="0.3">
      <c r="I82" s="3"/>
      <c r="K82" s="3"/>
    </row>
    <row r="83" spans="1:13" ht="15" customHeight="1" x14ac:dyDescent="0.3">
      <c r="I83" s="3"/>
      <c r="K83" s="3"/>
    </row>
    <row r="84" spans="1:13" ht="15" customHeight="1" x14ac:dyDescent="0.3">
      <c r="I84" s="3"/>
      <c r="K84" s="3"/>
    </row>
    <row r="85" spans="1:13" ht="15" customHeight="1" x14ac:dyDescent="0.3">
      <c r="I85" s="3"/>
      <c r="K85" s="3"/>
    </row>
    <row r="86" spans="1:13" ht="15" customHeight="1" x14ac:dyDescent="0.3">
      <c r="I86" s="3"/>
      <c r="K86" s="3"/>
    </row>
    <row r="87" spans="1:13" ht="15" customHeight="1" x14ac:dyDescent="0.3">
      <c r="I87" s="3"/>
      <c r="K87" s="3"/>
    </row>
    <row r="88" spans="1:13" ht="15" customHeight="1" x14ac:dyDescent="0.3">
      <c r="I88" s="3"/>
      <c r="K88" s="3"/>
    </row>
    <row r="89" spans="1:13" ht="15" customHeight="1" x14ac:dyDescent="0.3">
      <c r="A89" s="5" t="s">
        <v>59</v>
      </c>
      <c r="B89" s="5"/>
      <c r="C89" s="5"/>
      <c r="D89" s="5"/>
      <c r="E89" s="5"/>
      <c r="F89" s="5"/>
      <c r="G89" s="5">
        <f>SUBTOTAL(109,Table2[Carats])</f>
        <v>879.69</v>
      </c>
      <c r="H89" s="5"/>
      <c r="I89" s="6">
        <f>SUBTOTAL(109,Table2[T.Import $])</f>
        <v>53190.792159245822</v>
      </c>
      <c r="J89" s="5">
        <f>SUBTOTAL(109,Table2[T.Carats])</f>
        <v>879.69</v>
      </c>
      <c r="K89" s="6">
        <f>SUBTOTAL(109,Table2[T.Value])</f>
        <v>53190.792159245822</v>
      </c>
      <c r="L89" s="5"/>
      <c r="M89" s="5">
        <f>SUBTOTAL(103,Table2[Column6])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Star-Viraj Shah</dc:creator>
  <cp:lastModifiedBy>Antonia Star-Viraj Shah</cp:lastModifiedBy>
  <dcterms:created xsi:type="dcterms:W3CDTF">2026-02-23T13:57:28Z</dcterms:created>
  <dcterms:modified xsi:type="dcterms:W3CDTF">2026-02-23T14:12:49Z</dcterms:modified>
</cp:coreProperties>
</file>